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F3BA660C-B682-455D-BD6E-7240D9B6616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AF7" i="5" l="1"/>
  <c r="I12" i="5"/>
  <c r="K11" i="5"/>
  <c r="G11" i="5"/>
  <c r="F11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<sst xmlns="http://schemas.openxmlformats.org/spreadsheetml/2006/main" count="74" uniqueCount="33">
  <si>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</si>
  <si>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</si>
  <si>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</si>
  <si>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</si>
  <si>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</si>
  <si>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</si>
  <si>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</si>
  <si>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</si>
  <si>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</si>
  <si>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</si>
  <si>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</si>
  <si>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</si>
  <si>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</si>
  <si>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</si>
  <si>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</si>
  <si>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</si>
  <si>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</si>
  <si>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</si>
  <si>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</si>
  <si>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</si>
  <si>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</si>
  <si>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</si>
  <si>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</si>
  <si>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</si>
  <si>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SiiPe  2</t>
  </si>
  <si>
    <t>3.</t>
  </si>
  <si>
    <t>5.5.2004   Haapajärvi</t>
  </si>
  <si>
    <t>PuPe = Puijon Pesis  (2009),  kasvattajaseuara</t>
  </si>
  <si>
    <t>SiiPe = Siilinjärven Pesis  (1987)</t>
  </si>
  <si>
    <t>5.</t>
  </si>
  <si>
    <t>SiiPe</t>
  </si>
  <si>
    <t>6.</t>
  </si>
  <si>
    <t>Onni Salmela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</si>
</sst>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9.57031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39" t="s">
        <v>32</v>
      </c>
      <c r="C1" s="2"/>
      <c r="D1" s="3"/>
      <c r="E1" s="4" t="s">
        <v>26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4"/>
      <c r="D2" s="55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6" t="s">
        <v>12</v>
      </c>
      <c r="Y2" s="57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8"/>
      <c r="X4" s="65">
        <v>2021</v>
      </c>
      <c r="Y4" s="65" t="s">
        <v>25</v>
      </c>
      <c r="Z4" s="66" t="s">
        <v>24</v>
      </c>
      <c r="AA4" s="65">
        <v>2</v>
      </c>
      <c r="AB4" s="65">
        <v>0</v>
      </c>
      <c r="AC4" s="65">
        <v>1</v>
      </c>
      <c r="AD4" s="65">
        <v>2</v>
      </c>
      <c r="AE4" s="65">
        <v>6</v>
      </c>
      <c r="AF4" s="67">
        <v>0.46150000000000002</v>
      </c>
      <c r="AG4" s="68">
        <v>13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8"/>
      <c r="X5" s="65">
        <v>2022</v>
      </c>
      <c r="Y5" s="65" t="s">
        <v>29</v>
      </c>
      <c r="Z5" s="66" t="s">
        <v>30</v>
      </c>
      <c r="AA5" s="65">
        <v>7</v>
      </c>
      <c r="AB5" s="65">
        <v>0</v>
      </c>
      <c r="AC5" s="65">
        <v>0</v>
      </c>
      <c r="AD5" s="65">
        <v>1</v>
      </c>
      <c r="AE5" s="65">
        <v>23</v>
      </c>
      <c r="AF5" s="67">
        <v>0.76670000000000005</v>
      </c>
      <c r="AG5" s="68">
        <v>30</v>
      </c>
      <c r="AH5" s="7"/>
      <c r="AI5" s="7"/>
      <c r="AJ5" s="7"/>
      <c r="AK5" s="7"/>
      <c r="AL5" s="16"/>
      <c r="AM5" s="12"/>
      <c r="AN5" s="12"/>
      <c r="AO5" s="13"/>
      <c r="AP5" s="12"/>
      <c r="AQ5" s="12"/>
      <c r="AR5" s="13"/>
      <c r="AS5" s="1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40"/>
      <c r="M6" s="7"/>
      <c r="N6" s="7"/>
      <c r="O6" s="7"/>
      <c r="P6" s="10"/>
      <c r="Q6" s="12"/>
      <c r="R6" s="12"/>
      <c r="S6" s="13"/>
      <c r="T6" s="12"/>
      <c r="U6" s="12"/>
      <c r="V6" s="58"/>
      <c r="W6" s="18"/>
      <c r="X6" s="12">
        <v>2023</v>
      </c>
      <c r="Y6" s="12" t="s">
        <v>31</v>
      </c>
      <c r="Z6" s="1" t="s">
        <v>30</v>
      </c>
      <c r="AA6" s="12">
        <v>2</v>
      </c>
      <c r="AB6" s="12">
        <v>0</v>
      </c>
      <c r="AC6" s="12">
        <v>0</v>
      </c>
      <c r="AD6" s="12">
        <v>0</v>
      </c>
      <c r="AE6" s="12">
        <v>1</v>
      </c>
      <c r="AF6" s="64">
        <v>0.125</v>
      </c>
      <c r="AG6" s="10">
        <v>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31"/>
      <c r="AS6" s="10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0" t="s">
        <v>13</v>
      </c>
      <c r="C7" s="61"/>
      <c r="D7" s="62"/>
      <c r="E7" s="35">
        <f>SUM(E4:E6)</f>
        <v>0</v>
      </c>
      <c r="F7" s="35">
        <f>SUM(F4:F6)</f>
        <v>0</v>
      </c>
      <c r="G7" s="35">
        <f>SUM(G4:G6)</f>
        <v>0</v>
      </c>
      <c r="H7" s="35">
        <f>SUM(H4:H6)</f>
        <v>0</v>
      </c>
      <c r="I7" s="35">
        <f>SUM(I4:I6)</f>
        <v>0</v>
      </c>
      <c r="J7" s="36">
        <v>0</v>
      </c>
      <c r="K7" s="20">
        <f>SUM(K6:K6)</f>
        <v>0</v>
      </c>
      <c r="L7" s="17"/>
      <c r="M7" s="28"/>
      <c r="N7" s="41"/>
      <c r="O7" s="42"/>
      <c r="P7" s="10"/>
      <c r="Q7" s="35">
        <f>SUM(Q4:Q6)</f>
        <v>0</v>
      </c>
      <c r="R7" s="35">
        <f>SUM(R4:R6)</f>
        <v>0</v>
      </c>
      <c r="S7" s="35">
        <f>SUM(S4:S6)</f>
        <v>0</v>
      </c>
      <c r="T7" s="35">
        <f>SUM(T4:T6)</f>
        <v>0</v>
      </c>
      <c r="U7" s="35">
        <f>SUM(U4:U6)</f>
        <v>0</v>
      </c>
      <c r="V7" s="15">
        <v>0</v>
      </c>
      <c r="W7" s="20">
        <f>SUM(W6:W6)</f>
        <v>0</v>
      </c>
      <c r="X7" s="63" t="s">
        <v>13</v>
      </c>
      <c r="Y7" s="11"/>
      <c r="Z7" s="9"/>
      <c r="AA7" s="35">
        <f>SUM(AA4:AA6)</f>
        <v>11</v>
      </c>
      <c r="AB7" s="35">
        <f>SUM(AB4:AB6)</f>
        <v>0</v>
      </c>
      <c r="AC7" s="35">
        <f>SUM(AC4:AC6)</f>
        <v>1</v>
      </c>
      <c r="AD7" s="35">
        <f>SUM(AD4:AD6)</f>
        <v>3</v>
      </c>
      <c r="AE7" s="35">
        <f>SUM(AE4:AE6)</f>
        <v>30</v>
      </c>
      <c r="AF7" s="36">
        <f>PRODUCT(AE7/AG7)</f>
        <v>0.58823529411764708</v>
      </c>
      <c r="AG7" s="20">
        <f>SUM(AG4:AG6)</f>
        <v>51</v>
      </c>
      <c r="AH7" s="17"/>
      <c r="AI7" s="28"/>
      <c r="AJ7" s="41"/>
      <c r="AK7" s="42"/>
      <c r="AL7" s="10"/>
      <c r="AM7" s="35">
        <f>SUM(AM4:AM6)</f>
        <v>0</v>
      </c>
      <c r="AN7" s="35">
        <f>SUM(AN4:AN6)</f>
        <v>0</v>
      </c>
      <c r="AO7" s="35">
        <f>SUM(AO4:AO6)</f>
        <v>0</v>
      </c>
      <c r="AP7" s="35">
        <f>SUM(AP4:AP6)</f>
        <v>0</v>
      </c>
      <c r="AQ7" s="35">
        <f>SUM(AQ4:AQ6)</f>
        <v>0</v>
      </c>
      <c r="AR7" s="36">
        <v>0</v>
      </c>
      <c r="AS7" s="38">
        <f>SUM(AS6:AS6)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7"/>
      <c r="K8" s="18"/>
      <c r="L8" s="10"/>
      <c r="M8" s="10"/>
      <c r="N8" s="10"/>
      <c r="O8" s="10"/>
      <c r="P8" s="16"/>
      <c r="Q8" s="16"/>
      <c r="R8" s="16"/>
      <c r="S8" s="16"/>
      <c r="T8" s="16"/>
      <c r="U8" s="10"/>
      <c r="V8" s="10"/>
      <c r="W8" s="18"/>
      <c r="X8" s="16"/>
      <c r="Y8" s="16"/>
      <c r="Z8" s="16"/>
      <c r="AA8" s="16"/>
      <c r="AB8" s="16"/>
      <c r="AC8" s="16"/>
      <c r="AD8" s="16"/>
      <c r="AE8" s="16"/>
      <c r="AF8" s="37"/>
      <c r="AG8" s="18"/>
      <c r="AH8" s="10"/>
      <c r="AI8" s="10"/>
      <c r="AJ8" s="10"/>
      <c r="AK8" s="10"/>
      <c r="AL8" s="16"/>
      <c r="AM8" s="16"/>
      <c r="AN8" s="16"/>
      <c r="AO8" s="16"/>
      <c r="AP8" s="16"/>
      <c r="AQ8" s="10"/>
      <c r="AR8" s="10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7" t="s">
        <v>16</v>
      </c>
      <c r="C9" s="48"/>
      <c r="D9" s="49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6"/>
      <c r="R9" s="16" t="s">
        <v>10</v>
      </c>
      <c r="S9" s="16"/>
      <c r="T9" s="53" t="s">
        <v>27</v>
      </c>
      <c r="U9" s="10"/>
      <c r="V9" s="18"/>
      <c r="W9" s="18"/>
      <c r="X9" s="18"/>
      <c r="Y9" s="18"/>
      <c r="Z9" s="18"/>
      <c r="AA9" s="18"/>
      <c r="AB9" s="18"/>
      <c r="AC9" s="16"/>
      <c r="AD9" s="16"/>
      <c r="AE9" s="16"/>
      <c r="AF9" s="16"/>
      <c r="AG9" s="16"/>
      <c r="AH9" s="16"/>
      <c r="AI9" s="16"/>
      <c r="AJ9" s="16"/>
      <c r="AK9" s="16"/>
      <c r="AM9" s="18"/>
      <c r="AN9" s="18"/>
      <c r="AO9" s="18"/>
      <c r="AP9" s="18"/>
      <c r="AQ9" s="18"/>
      <c r="AR9" s="18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0" t="s">
        <v>15</v>
      </c>
      <c r="C10" s="3"/>
      <c r="D10" s="51"/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59">
        <v>0</v>
      </c>
      <c r="K10" s="16"/>
      <c r="L10" s="52">
        <v>0</v>
      </c>
      <c r="M10" s="52">
        <v>0</v>
      </c>
      <c r="N10" s="52">
        <v>0</v>
      </c>
      <c r="O10" s="52">
        <v>0</v>
      </c>
      <c r="Q10" s="16"/>
      <c r="R10" s="16"/>
      <c r="S10" s="16"/>
      <c r="T10" s="53" t="s">
        <v>28</v>
      </c>
      <c r="U10" s="10"/>
      <c r="V10" s="10"/>
      <c r="W10" s="10"/>
      <c r="X10" s="10"/>
      <c r="Y10" s="10"/>
      <c r="Z10" s="10"/>
      <c r="AA10" s="10"/>
      <c r="AB10" s="10"/>
      <c r="AC10" s="10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2" t="s">
        <v>11</v>
      </c>
      <c r="C11" s="33"/>
      <c r="D11" s="34"/>
      <c r="E11" s="46">
        <f>PRODUCT(E7+Q7)</f>
        <v>0</v>
      </c>
      <c r="F11" s="46">
        <f>PRODUCT(F7+R7)</f>
        <v>0</v>
      </c>
      <c r="G11" s="46">
        <f>PRODUCT(G7+S7)</f>
        <v>0</v>
      </c>
      <c r="H11" s="46">
        <f>PRODUCT(H7+T7)</f>
        <v>0</v>
      </c>
      <c r="I11" s="46">
        <f>PRODUCT(I7+U7)</f>
        <v>0</v>
      </c>
      <c r="J11" s="59">
        <v>0</v>
      </c>
      <c r="K11" s="16">
        <f>PRODUCT(K7+W7)</f>
        <v>0</v>
      </c>
      <c r="L11" s="52">
        <v>0</v>
      </c>
      <c r="M11" s="52">
        <v>0</v>
      </c>
      <c r="N11" s="52">
        <v>0</v>
      </c>
      <c r="O11" s="52">
        <v>0</v>
      </c>
      <c r="Q11" s="16"/>
      <c r="R11" s="16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9" t="s">
        <v>12</v>
      </c>
      <c r="C12" s="30"/>
      <c r="D12" s="29"/>
      <c r="E12" s="46">
        <f>PRODUCT(AA7+AM7)</f>
        <v>11</v>
      </c>
      <c r="F12" s="46">
        <f>PRODUCT(AB7+AN7)</f>
        <v>0</v>
      </c>
      <c r="G12" s="46">
        <f>PRODUCT(AC7+AO7)</f>
        <v>1</v>
      </c>
      <c r="H12" s="46">
        <f>PRODUCT(AD7+AP7)</f>
        <v>3</v>
      </c>
      <c r="I12" s="46">
        <f>PRODUCT(AE7+AQ7)</f>
        <v>30</v>
      </c>
      <c r="J12" s="59">
        <f>PRODUCT(I12/K12)</f>
        <v>0.58823529411764708</v>
      </c>
      <c r="K12" s="10">
        <f>PRODUCT(AG7+AS7)</f>
        <v>51</v>
      </c>
      <c r="L12" s="52">
        <f>PRODUCT((F12+G12)/E12)</f>
        <v>9.0909090909090912E-2</v>
      </c>
      <c r="M12" s="52">
        <f>PRODUCT(H12/E12)</f>
        <v>0.27272727272727271</v>
      </c>
      <c r="N12" s="52">
        <f>PRODUCT((F12+G12+H12)/E12)</f>
        <v>0.36363636363636365</v>
      </c>
      <c r="O12" s="52">
        <f>PRODUCT(I12/E12)</f>
        <v>2.7272727272727271</v>
      </c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3" t="s">
        <v>13</v>
      </c>
      <c r="C13" s="44"/>
      <c r="D13" s="45"/>
      <c r="E13" s="46">
        <f>SUM(E10:E12)</f>
        <v>11</v>
      </c>
      <c r="F13" s="46">
        <f t="shared" ref="F13:I13" si="0">SUM(F10:F12)</f>
        <v>0</v>
      </c>
      <c r="G13" s="46">
        <f t="shared" si="0"/>
        <v>1</v>
      </c>
      <c r="H13" s="46">
        <f t="shared" si="0"/>
        <v>3</v>
      </c>
      <c r="I13" s="46">
        <f t="shared" si="0"/>
        <v>30</v>
      </c>
      <c r="J13" s="59">
        <f>PRODUCT(I13/K13)</f>
        <v>0.58823529411764708</v>
      </c>
      <c r="K13" s="16">
        <f>SUM(K10:K12)</f>
        <v>51</v>
      </c>
      <c r="L13" s="52">
        <f>PRODUCT((F13+G13)/E13)</f>
        <v>9.0909090909090912E-2</v>
      </c>
      <c r="M13" s="52">
        <f>PRODUCT(H13/E13)</f>
        <v>0.27272727272727271</v>
      </c>
      <c r="N13" s="52">
        <f>PRODUCT((F13+G13+H13)/E13)</f>
        <v>0.36363636363636365</v>
      </c>
      <c r="O13" s="52">
        <f>PRODUCT(I13/E13)</f>
        <v>2.7272727272727271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sortState xmlns:xlrd2="http://schemas.microsoft.com/office/spreadsheetml/2017/richdata2" ref="X4:AI6">
    <sortCondition ref="X4: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2023-09-02T13:09:42Z</dcterms:modified>
</cp:coreProperties>
</file>